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enE\EXCEL\2 OSMRE BDRT\"/>
    </mc:Choice>
  </mc:AlternateContent>
  <xr:revisionPtr revIDLastSave="0" documentId="13_ncr:1_{CDA39C39-BFEF-489E-AEC2-B49607020C6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DRT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C29" i="1"/>
  <c r="E23" i="1"/>
  <c r="C17" i="1"/>
  <c r="G17" i="1"/>
  <c r="C20" i="1"/>
  <c r="C23" i="1"/>
  <c r="C26" i="1"/>
  <c r="E18" i="1"/>
  <c r="C32" i="1"/>
  <c r="G25" i="1"/>
  <c r="C38" i="1"/>
  <c r="C35" i="1"/>
  <c r="C41" i="1"/>
  <c r="C44" i="1"/>
</calcChain>
</file>

<file path=xl/sharedStrings.xml><?xml version="1.0" encoding="utf-8"?>
<sst xmlns="http://schemas.openxmlformats.org/spreadsheetml/2006/main" count="41" uniqueCount="41">
  <si>
    <t>Spacing (S)</t>
  </si>
  <si>
    <t>Burden (B)</t>
  </si>
  <si>
    <t>Stemming (T)</t>
  </si>
  <si>
    <t>Powder Column (PC)</t>
  </si>
  <si>
    <t>Loading Density (LD)</t>
  </si>
  <si>
    <t>Charge Weight (CW)</t>
  </si>
  <si>
    <t>Powder Factor (PF)</t>
  </si>
  <si>
    <t>Scaled Distance (SD)</t>
  </si>
  <si>
    <t>*Drawing not to Scale*</t>
  </si>
  <si>
    <t>Rock Type (SH, SS, LS)</t>
  </si>
  <si>
    <r>
      <t>Blasting Agent Density (</t>
    </r>
    <r>
      <rPr>
        <sz val="10"/>
        <rFont val="Symbol"/>
        <family val="1"/>
        <charset val="2"/>
      </rPr>
      <t>r)</t>
    </r>
    <r>
      <rPr>
        <sz val="10"/>
        <rFont val="Arial"/>
      </rPr>
      <t xml:space="preserve"> (g/cc)</t>
    </r>
  </si>
  <si>
    <t>Distance to Nearest Structure (D) (ft)</t>
  </si>
  <si>
    <t>Hole Depth (H) (ft)</t>
  </si>
  <si>
    <t>Hole Diameter (d) (in)</t>
  </si>
  <si>
    <t>Blast Hole Cross-section</t>
  </si>
  <si>
    <t>F</t>
  </si>
  <si>
    <t>B(ft) = 2.5 * d(in)</t>
  </si>
  <si>
    <t>S(ft) = 1.5 * B(ft)</t>
  </si>
  <si>
    <t>T(ft) = 0.7 * B</t>
  </si>
  <si>
    <r>
      <t>PC(ft) = H - T - F(ft) - T</t>
    </r>
    <r>
      <rPr>
        <i/>
        <vertAlign val="subscript"/>
        <sz val="10"/>
        <rFont val="Arial"/>
        <family val="2"/>
      </rPr>
      <t>d</t>
    </r>
    <r>
      <rPr>
        <i/>
        <sz val="10"/>
        <rFont val="Arial"/>
        <family val="2"/>
      </rPr>
      <t>(ft)</t>
    </r>
  </si>
  <si>
    <r>
      <t xml:space="preserve">LD(lb/ft) = 0.3405 * </t>
    </r>
    <r>
      <rPr>
        <i/>
        <sz val="10"/>
        <rFont val="Symbol"/>
        <family val="1"/>
        <charset val="2"/>
      </rPr>
      <t>r</t>
    </r>
    <r>
      <rPr>
        <i/>
        <sz val="10"/>
        <rFont val="Arial"/>
        <family val="2"/>
      </rPr>
      <t xml:space="preserve"> * d</t>
    </r>
    <r>
      <rPr>
        <i/>
        <vertAlign val="superscript"/>
        <sz val="10"/>
        <rFont val="Arial"/>
        <family val="2"/>
      </rPr>
      <t>2</t>
    </r>
  </si>
  <si>
    <t>CW(lb) = PC * LD</t>
  </si>
  <si>
    <r>
      <t>PF(lb/yd</t>
    </r>
    <r>
      <rPr>
        <i/>
        <vertAlign val="superscript"/>
        <sz val="10"/>
        <rFont val="Arial"/>
        <family val="2"/>
      </rPr>
      <t>3</t>
    </r>
    <r>
      <rPr>
        <i/>
        <sz val="10"/>
        <rFont val="Arial"/>
        <family val="2"/>
      </rPr>
      <t>) = CW / (B * S * H / 27)</t>
    </r>
  </si>
  <si>
    <r>
      <t>PPV(in/s) = 438 * SD</t>
    </r>
    <r>
      <rPr>
        <i/>
        <vertAlign val="superscript"/>
        <sz val="10"/>
        <rFont val="Arial"/>
        <family val="2"/>
      </rPr>
      <t>-1.52</t>
    </r>
  </si>
  <si>
    <r>
      <t>SD(ft/lb</t>
    </r>
    <r>
      <rPr>
        <i/>
        <vertAlign val="superscript"/>
        <sz val="10"/>
        <rFont val="Arial"/>
        <family val="2"/>
      </rPr>
      <t>1/2</t>
    </r>
    <r>
      <rPr>
        <i/>
        <sz val="10"/>
        <rFont val="Arial"/>
        <family val="2"/>
      </rPr>
      <t>) = D / CW</t>
    </r>
    <r>
      <rPr>
        <i/>
        <vertAlign val="superscript"/>
        <sz val="10"/>
        <rFont val="Arial"/>
        <family val="2"/>
      </rPr>
      <t>1/2</t>
    </r>
  </si>
  <si>
    <t>d(in) = H / 7.5</t>
  </si>
  <si>
    <t>Upper fields will dictate values of lower fields</t>
  </si>
  <si>
    <r>
      <t>Notes:</t>
    </r>
    <r>
      <rPr>
        <sz val="10"/>
        <rFont val="Arial"/>
      </rPr>
      <t xml:space="preserve"> Boxed areas are required fields</t>
    </r>
  </si>
  <si>
    <t>Coal Mine Single Hole Blast Design</t>
  </si>
  <si>
    <t>Compliance Peak Particale Velocity (PPV)</t>
  </si>
  <si>
    <t>Expected Peak Particale Velocity (PPV)</t>
  </si>
  <si>
    <r>
      <t>PPV(in/s) = 119 * SD</t>
    </r>
    <r>
      <rPr>
        <vertAlign val="superscript"/>
        <sz val="10"/>
        <rFont val="Arial"/>
        <family val="2"/>
      </rPr>
      <t>-1.52</t>
    </r>
  </si>
  <si>
    <t>Shale</t>
  </si>
  <si>
    <t>Sandstone</t>
  </si>
  <si>
    <t>Limestome</t>
  </si>
  <si>
    <t>0.4 - 0.75</t>
  </si>
  <si>
    <t>0.75 - 1.25</t>
  </si>
  <si>
    <t>&gt; 1.25</t>
  </si>
  <si>
    <r>
      <t>Target Powder Factors (lb/yd</t>
    </r>
    <r>
      <rPr>
        <u/>
        <vertAlign val="superscript"/>
        <sz val="10"/>
        <rFont val="Arial"/>
        <family val="2"/>
      </rPr>
      <t>3</t>
    </r>
    <r>
      <rPr>
        <u/>
        <sz val="10"/>
        <rFont val="Arial"/>
        <family val="2"/>
      </rPr>
      <t>)</t>
    </r>
  </si>
  <si>
    <r>
      <t>F-Backfill, T</t>
    </r>
    <r>
      <rPr>
        <vertAlign val="subscript"/>
        <sz val="10"/>
        <rFont val="Arial"/>
        <family val="2"/>
      </rPr>
      <t>d</t>
    </r>
    <r>
      <rPr>
        <sz val="10"/>
        <rFont val="Arial"/>
      </rPr>
      <t>-Inert Decking</t>
    </r>
  </si>
  <si>
    <t>This spreadsheet will calculate the configuration of a single blast hole based on the following parameters: coal seam depth, rock type, blasting agent density, and the distance to the nearest structure.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</si>
</sst>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</font>
    <font>
      <sz val="10"/>
      <name val="Arial"/>
      <family val="2"/>
    </font>
    <font>
      <sz val="10"/>
      <name val="Symbol"/>
      <family val="1"/>
      <charset val="2"/>
    </font>
    <font>
      <i/>
      <sz val="10"/>
      <name val="Symbol"/>
      <family val="1"/>
      <charset val="2"/>
    </font>
    <font>
      <b/>
      <sz val="10"/>
      <name val="Arial"/>
      <family val="2"/>
    </font>
    <font>
      <i/>
      <vertAlign val="subscript"/>
      <sz val="10"/>
      <name val="Arial"/>
      <family val="2"/>
    </font>
    <font>
      <i/>
      <vertAlign val="superscript"/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u/>
      <sz val="10"/>
      <name val="Arial"/>
      <family val="2"/>
    </font>
    <font>
      <u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Alignment="1">
      <alignment horizontal="center" wrapText="1"/>
    </xf>
    <xf numFmtId="1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0" fillId="0" borderId="4" xfId="0" applyNumberFormat="1" applyBorder="1" applyAlignment="1">
      <alignment horizontal="center"/>
    </xf>
    <xf numFmtId="0" fontId="0" fillId="0" borderId="4" xfId="0" applyBorder="1"/>
    <xf numFmtId="1" fontId="0" fillId="0" borderId="4" xfId="0" applyNumberFormat="1" applyBorder="1" applyAlignment="1">
      <alignment horizontal="left"/>
    </xf>
    <xf numFmtId="1" fontId="0" fillId="0" borderId="1" xfId="0" applyNumberFormat="1" applyBorder="1"/>
    <xf numFmtId="0" fontId="0" fillId="0" borderId="1" xfId="0" applyBorder="1" applyAlignment="1">
      <alignment horizontal="left"/>
    </xf>
    <xf numFmtId="0" fontId="0" fillId="2" borderId="5" xfId="0" applyFill="1" applyBorder="1"/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wrapText="1"/>
    </xf>
    <xf numFmtId="0" fontId="4" fillId="0" borderId="6" xfId="0" applyFont="1" applyBorder="1" applyAlignment="1">
      <alignment horizontal="left"/>
    </xf>
    <xf numFmtId="0" fontId="0" fillId="0" borderId="7" xfId="0" applyBorder="1"/>
    <xf numFmtId="0" fontId="2" fillId="0" borderId="0" xfId="0" applyFont="1" applyAlignment="1">
      <alignment horizontal="left"/>
    </xf>
    <xf numFmtId="0" fontId="4" fillId="0" borderId="0" xfId="0" applyFont="1"/>
    <xf numFmtId="0" fontId="1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0" fillId="0" borderId="14" xfId="0" applyBorder="1"/>
    <xf numFmtId="0" fontId="4" fillId="0" borderId="15" xfId="0" applyFont="1" applyBorder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1260" name="Line 1">
          <a:extLst>
            <a:ext uri="{FF2B5EF4-FFF2-40B4-BE49-F238E27FC236}">
              <a16:creationId xmlns:a16="http://schemas.microsoft.com/office/drawing/2014/main" id="{6FB5CA6B-56F5-4DA5-88F7-34852A5454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 flipV="1">
          <a:off x="4229100" y="2476500"/>
          <a:ext cx="24384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7620</xdr:rowOff>
    </xdr:from>
    <xdr:to>
      <xdr:col>6</xdr:col>
      <xdr:colOff>0</xdr:colOff>
      <xdr:row>17</xdr:row>
      <xdr:rowOff>7620</xdr:rowOff>
    </xdr:to>
    <xdr:sp macro="" textlink="">
      <xdr:nvSpPr>
        <xdr:cNvPr id="1261" name="Line 2">
          <a:extLst>
            <a:ext uri="{FF2B5EF4-FFF2-40B4-BE49-F238E27FC236}">
              <a16:creationId xmlns:a16="http://schemas.microsoft.com/office/drawing/2014/main" id="{E8BC714A-C703-4A95-86E7-47B1688AA76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 flipV="1">
          <a:off x="4229100" y="2651760"/>
          <a:ext cx="24384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6</xdr:col>
      <xdr:colOff>0</xdr:colOff>
      <xdr:row>18</xdr:row>
      <xdr:rowOff>7620</xdr:rowOff>
    </xdr:to>
    <xdr:sp macro="" textlink="">
      <xdr:nvSpPr>
        <xdr:cNvPr id="1262" name="Line 3">
          <a:extLst>
            <a:ext uri="{FF2B5EF4-FFF2-40B4-BE49-F238E27FC236}">
              <a16:creationId xmlns:a16="http://schemas.microsoft.com/office/drawing/2014/main" id="{792DBE9D-5FFA-439B-8EB4-B2AC918B725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 flipV="1">
          <a:off x="4229100" y="2811780"/>
          <a:ext cx="243840" cy="175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263" name="Line 4">
          <a:extLst>
            <a:ext uri="{FF2B5EF4-FFF2-40B4-BE49-F238E27FC236}">
              <a16:creationId xmlns:a16="http://schemas.microsoft.com/office/drawing/2014/main" id="{A4CB23D3-A5BE-44B0-B032-8722FF15693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 flipV="1">
          <a:off x="4229100" y="2979420"/>
          <a:ext cx="24384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0</xdr:rowOff>
    </xdr:from>
    <xdr:to>
      <xdr:col>6</xdr:col>
      <xdr:colOff>0</xdr:colOff>
      <xdr:row>20</xdr:row>
      <xdr:rowOff>0</xdr:rowOff>
    </xdr:to>
    <xdr:sp macro="" textlink="">
      <xdr:nvSpPr>
        <xdr:cNvPr id="1264" name="Line 5">
          <a:extLst>
            <a:ext uri="{FF2B5EF4-FFF2-40B4-BE49-F238E27FC236}">
              <a16:creationId xmlns:a16="http://schemas.microsoft.com/office/drawing/2014/main" id="{3BEFC2CD-DA4E-4114-B797-DF36EA89FD1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 flipV="1">
          <a:off x="4229100" y="3147060"/>
          <a:ext cx="24384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15</xdr:row>
      <xdr:rowOff>0</xdr:rowOff>
    </xdr:from>
    <xdr:to>
      <xdr:col>4</xdr:col>
      <xdr:colOff>411480</xdr:colOff>
      <xdr:row>17</xdr:row>
      <xdr:rowOff>0</xdr:rowOff>
    </xdr:to>
    <xdr:sp macro="" textlink="">
      <xdr:nvSpPr>
        <xdr:cNvPr id="1265" name="Line 6">
          <a:extLst>
            <a:ext uri="{FF2B5EF4-FFF2-40B4-BE49-F238E27FC236}">
              <a16:creationId xmlns:a16="http://schemas.microsoft.com/office/drawing/2014/main" id="{6BF26E8E-D1A8-4BE5-A814-070B8673ED0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 flipV="1">
          <a:off x="4030980" y="2476500"/>
          <a:ext cx="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18</xdr:row>
      <xdr:rowOff>0</xdr:rowOff>
    </xdr:from>
    <xdr:to>
      <xdr:col>4</xdr:col>
      <xdr:colOff>411480</xdr:colOff>
      <xdr:row>20</xdr:row>
      <xdr:rowOff>0</xdr:rowOff>
    </xdr:to>
    <xdr:sp macro="" textlink="">
      <xdr:nvSpPr>
        <xdr:cNvPr id="1266" name="Line 7">
          <a:extLst>
            <a:ext uri="{FF2B5EF4-FFF2-40B4-BE49-F238E27FC236}">
              <a16:creationId xmlns:a16="http://schemas.microsoft.com/office/drawing/2014/main" id="{2046861A-1172-4D1C-B3EE-459CBDC8AC3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>
          <a:off x="4030980" y="2979420"/>
          <a:ext cx="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60960</xdr:colOff>
      <xdr:row>15</xdr:row>
      <xdr:rowOff>0</xdr:rowOff>
    </xdr:from>
    <xdr:to>
      <xdr:col>4</xdr:col>
      <xdr:colOff>60960</xdr:colOff>
      <xdr:row>22</xdr:row>
      <xdr:rowOff>0</xdr:rowOff>
    </xdr:to>
    <xdr:sp macro="" textlink="">
      <xdr:nvSpPr>
        <xdr:cNvPr id="1267" name="Line 8">
          <a:extLst>
            <a:ext uri="{FF2B5EF4-FFF2-40B4-BE49-F238E27FC236}">
              <a16:creationId xmlns:a16="http://schemas.microsoft.com/office/drawing/2014/main" id="{06009A31-ECE8-4EA7-90B3-144C46C71FC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 flipV="1">
          <a:off x="3680460" y="2476500"/>
          <a:ext cx="0" cy="11734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60960</xdr:colOff>
      <xdr:row>23</xdr:row>
      <xdr:rowOff>0</xdr:rowOff>
    </xdr:from>
    <xdr:to>
      <xdr:col>4</xdr:col>
      <xdr:colOff>60960</xdr:colOff>
      <xdr:row>30</xdr:row>
      <xdr:rowOff>0</xdr:rowOff>
    </xdr:to>
    <xdr:sp macro="" textlink="">
      <xdr:nvSpPr>
        <xdr:cNvPr id="1268" name="Line 9">
          <a:extLst>
            <a:ext uri="{FF2B5EF4-FFF2-40B4-BE49-F238E27FC236}">
              <a16:creationId xmlns:a16="http://schemas.microsoft.com/office/drawing/2014/main" id="{58A5AD43-4AD0-4B1F-9C75-CFBA4A1A6C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>
          <a:off x="3680460" y="3817620"/>
          <a:ext cx="0" cy="1234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20</xdr:row>
      <xdr:rowOff>0</xdr:rowOff>
    </xdr:from>
    <xdr:to>
      <xdr:col>6</xdr:col>
      <xdr:colOff>76200</xdr:colOff>
      <xdr:row>24</xdr:row>
      <xdr:rowOff>0</xdr:rowOff>
    </xdr:to>
    <xdr:sp macro="" textlink="">
      <xdr:nvSpPr>
        <xdr:cNvPr id="1269" name="Line 10">
          <a:extLst>
            <a:ext uri="{FF2B5EF4-FFF2-40B4-BE49-F238E27FC236}">
              <a16:creationId xmlns:a16="http://schemas.microsoft.com/office/drawing/2014/main" id="{AE7594CD-600A-414D-84DC-7E319AB2EE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 flipV="1">
          <a:off x="4549140" y="3314700"/>
          <a:ext cx="0" cy="670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25</xdr:row>
      <xdr:rowOff>0</xdr:rowOff>
    </xdr:from>
    <xdr:to>
      <xdr:col>6</xdr:col>
      <xdr:colOff>76200</xdr:colOff>
      <xdr:row>28</xdr:row>
      <xdr:rowOff>129540</xdr:rowOff>
    </xdr:to>
    <xdr:sp macro="" textlink="">
      <xdr:nvSpPr>
        <xdr:cNvPr id="1270" name="Line 11">
          <a:extLst>
            <a:ext uri="{FF2B5EF4-FFF2-40B4-BE49-F238E27FC236}">
              <a16:creationId xmlns:a16="http://schemas.microsoft.com/office/drawing/2014/main" id="{5832A00B-2D5E-4DB7-8E6E-30F0A24EDA1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>
          <a:off x="4549140" y="4152900"/>
          <a:ext cx="0" cy="6629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16</xdr:row>
      <xdr:rowOff>60960</xdr:rowOff>
    </xdr:from>
    <xdr:to>
      <xdr:col>6</xdr:col>
      <xdr:colOff>266700</xdr:colOff>
      <xdr:row>16</xdr:row>
      <xdr:rowOff>60960</xdr:rowOff>
    </xdr:to>
    <xdr:sp macro="" textlink="">
      <xdr:nvSpPr>
        <xdr:cNvPr id="1271" name="Line 12">
          <a:extLst>
            <a:ext uri="{FF2B5EF4-FFF2-40B4-BE49-F238E27FC236}">
              <a16:creationId xmlns:a16="http://schemas.microsoft.com/office/drawing/2014/main" id="{C39D9382-4EC3-48B0-B1E6-6BC61D6E43C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 flipH="1">
          <a:off x="4480560" y="2705100"/>
          <a:ext cx="259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419100</xdr:colOff>
      <xdr:row>16</xdr:row>
      <xdr:rowOff>60960</xdr:rowOff>
    </xdr:from>
    <xdr:to>
      <xdr:col>7</xdr:col>
      <xdr:colOff>0</xdr:colOff>
      <xdr:row>16</xdr:row>
      <xdr:rowOff>60960</xdr:rowOff>
    </xdr:to>
    <xdr:sp macro="" textlink="">
      <xdr:nvSpPr>
        <xdr:cNvPr id="1272" name="Line 13">
          <a:extLst>
            <a:ext uri="{FF2B5EF4-FFF2-40B4-BE49-F238E27FC236}">
              <a16:creationId xmlns:a16="http://schemas.microsoft.com/office/drawing/2014/main" id="{E6B0A3C3-752B-4863-809C-6DE08D1FD6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>
          <a:off x="4892040" y="2705100"/>
          <a:ext cx="4724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434340</xdr:colOff>
      <xdr:row>28</xdr:row>
      <xdr:rowOff>0</xdr:rowOff>
    </xdr:from>
    <xdr:to>
      <xdr:col>4</xdr:col>
      <xdr:colOff>434340</xdr:colOff>
      <xdr:row>29</xdr:row>
      <xdr:rowOff>0</xdr:rowOff>
    </xdr:to>
    <xdr:sp macro="" textlink="">
      <xdr:nvSpPr>
        <xdr:cNvPr id="1273" name="Line 14">
          <a:extLst>
            <a:ext uri="{FF2B5EF4-FFF2-40B4-BE49-F238E27FC236}">
              <a16:creationId xmlns:a16="http://schemas.microsoft.com/office/drawing/2014/main" id="{62655629-C0A4-4904-859E-34F509DCA15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>
          <a:off x="4053840" y="468630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</xdr:colOff>
      <xdr:row>29</xdr:row>
      <xdr:rowOff>7620</xdr:rowOff>
    </xdr:from>
    <xdr:to>
      <xdr:col>6</xdr:col>
      <xdr:colOff>0</xdr:colOff>
      <xdr:row>30</xdr:row>
      <xdr:rowOff>0</xdr:rowOff>
    </xdr:to>
    <xdr:sp macro="" textlink="">
      <xdr:nvSpPr>
        <xdr:cNvPr id="1274" name="Line 15">
          <a:extLst>
            <a:ext uri="{FF2B5EF4-FFF2-40B4-BE49-F238E27FC236}">
              <a16:creationId xmlns:a16="http://schemas.microsoft.com/office/drawing/2014/main" id="{D54394A0-D119-4FE6-BCE4-B2F0DEF3E54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 flipV="1">
          <a:off x="4236720" y="4861560"/>
          <a:ext cx="23622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91440</xdr:colOff>
      <xdr:row>29</xdr:row>
      <xdr:rowOff>60960</xdr:rowOff>
    </xdr:to>
    <xdr:sp macro="" textlink="">
      <xdr:nvSpPr>
        <xdr:cNvPr id="1275" name="Line 16">
          <a:extLst>
            <a:ext uri="{FF2B5EF4-FFF2-40B4-BE49-F238E27FC236}">
              <a16:creationId xmlns:a16="http://schemas.microsoft.com/office/drawing/2014/main" id="{700163B7-A63B-44E5-AE08-33CA3F18A99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 flipV="1">
          <a:off x="4229100" y="4853940"/>
          <a:ext cx="91440" cy="609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106680</xdr:colOff>
      <xdr:row>29</xdr:row>
      <xdr:rowOff>99060</xdr:rowOff>
    </xdr:from>
    <xdr:to>
      <xdr:col>6</xdr:col>
      <xdr:colOff>0</xdr:colOff>
      <xdr:row>30</xdr:row>
      <xdr:rowOff>7620</xdr:rowOff>
    </xdr:to>
    <xdr:sp macro="" textlink="">
      <xdr:nvSpPr>
        <xdr:cNvPr id="1276" name="Line 17">
          <a:extLst>
            <a:ext uri="{FF2B5EF4-FFF2-40B4-BE49-F238E27FC236}">
              <a16:creationId xmlns:a16="http://schemas.microsoft.com/office/drawing/2014/main" id="{823997C7-1CDE-431D-BFC9-8F985070802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 flipV="1">
          <a:off x="4335780" y="4953000"/>
          <a:ext cx="137160" cy="106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106680</xdr:colOff>
      <xdr:row>19</xdr:row>
      <xdr:rowOff>76200</xdr:rowOff>
    </xdr:from>
    <xdr:to>
      <xdr:col>6</xdr:col>
      <xdr:colOff>0</xdr:colOff>
      <xdr:row>20</xdr:row>
      <xdr:rowOff>0</xdr:rowOff>
    </xdr:to>
    <xdr:sp macro="" textlink="">
      <xdr:nvSpPr>
        <xdr:cNvPr id="1277" name="Line 23">
          <a:extLst>
            <a:ext uri="{FF2B5EF4-FFF2-40B4-BE49-F238E27FC236}">
              <a16:creationId xmlns:a16="http://schemas.microsoft.com/office/drawing/2014/main" id="{5FF15793-BC2D-4E31-B990-31EAFA0C8C9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 flipV="1">
          <a:off x="4335780" y="3223260"/>
          <a:ext cx="137160" cy="91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60960</xdr:rowOff>
    </xdr:from>
    <xdr:to>
      <xdr:col>6</xdr:col>
      <xdr:colOff>0</xdr:colOff>
      <xdr:row>19</xdr:row>
      <xdr:rowOff>60960</xdr:rowOff>
    </xdr:to>
    <xdr:sp macro="" textlink="">
      <xdr:nvSpPr>
        <xdr:cNvPr id="1278" name="Line 24">
          <a:extLst>
            <a:ext uri="{FF2B5EF4-FFF2-40B4-BE49-F238E27FC236}">
              <a16:creationId xmlns:a16="http://schemas.microsoft.com/office/drawing/2014/main" id="{F9CFA2B4-C46C-4A2A-8986-352014D6E0C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 flipV="1">
          <a:off x="4229100" y="3040380"/>
          <a:ext cx="24384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60960</xdr:rowOff>
    </xdr:from>
    <xdr:to>
      <xdr:col>6</xdr:col>
      <xdr:colOff>7620</xdr:colOff>
      <xdr:row>18</xdr:row>
      <xdr:rowOff>60960</xdr:rowOff>
    </xdr:to>
    <xdr:sp macro="" textlink="">
      <xdr:nvSpPr>
        <xdr:cNvPr id="1279" name="Line 25">
          <a:extLst>
            <a:ext uri="{FF2B5EF4-FFF2-40B4-BE49-F238E27FC236}">
              <a16:creationId xmlns:a16="http://schemas.microsoft.com/office/drawing/2014/main" id="{651DE33A-EB91-462C-9D16-3401DD8007E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 flipV="1">
          <a:off x="4229100" y="2872740"/>
          <a:ext cx="25146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76200</xdr:rowOff>
    </xdr:from>
    <xdr:to>
      <xdr:col>6</xdr:col>
      <xdr:colOff>0</xdr:colOff>
      <xdr:row>17</xdr:row>
      <xdr:rowOff>76200</xdr:rowOff>
    </xdr:to>
    <xdr:sp macro="" textlink="">
      <xdr:nvSpPr>
        <xdr:cNvPr id="1280" name="Line 26">
          <a:extLst>
            <a:ext uri="{FF2B5EF4-FFF2-40B4-BE49-F238E27FC236}">
              <a16:creationId xmlns:a16="http://schemas.microsoft.com/office/drawing/2014/main" id="{9B893A7B-8DA8-4F12-A188-CB5A6CE897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 flipV="1">
          <a:off x="4229100" y="2720340"/>
          <a:ext cx="24384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15</xdr:row>
      <xdr:rowOff>76200</xdr:rowOff>
    </xdr:from>
    <xdr:to>
      <xdr:col>6</xdr:col>
      <xdr:colOff>7620</xdr:colOff>
      <xdr:row>16</xdr:row>
      <xdr:rowOff>76200</xdr:rowOff>
    </xdr:to>
    <xdr:sp macro="" textlink="">
      <xdr:nvSpPr>
        <xdr:cNvPr id="1281" name="Line 27">
          <a:extLst>
            <a:ext uri="{FF2B5EF4-FFF2-40B4-BE49-F238E27FC236}">
              <a16:creationId xmlns:a16="http://schemas.microsoft.com/office/drawing/2014/main" id="{EBA4A804-1E18-49AC-82E3-3184C78557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 flipV="1">
          <a:off x="4229100" y="2552700"/>
          <a:ext cx="25146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91440</xdr:colOff>
      <xdr:row>15</xdr:row>
      <xdr:rowOff>60960</xdr:rowOff>
    </xdr:to>
    <xdr:sp macro="" textlink="">
      <xdr:nvSpPr>
        <xdr:cNvPr id="1282" name="Line 28">
          <a:extLst>
            <a:ext uri="{FF2B5EF4-FFF2-40B4-BE49-F238E27FC236}">
              <a16:creationId xmlns:a16="http://schemas.microsoft.com/office/drawing/2014/main" id="{72C73902-2FFC-421D-AAB2-1312568601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 flipV="1">
          <a:off x="4229100" y="2476500"/>
          <a:ext cx="91440" cy="609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workbookViewId="0">
      <selection activeCell="E32" sqref="E32:G32"/>
    </sheetView>
  </sheetViews>
  <sheetFormatPr defaultRowHeight="13.2" x14ac:dyDescent="0.25"/>
  <cols>
    <col min="1" max="1" width="13" customWidth="1"/>
    <col min="2" max="2" width="22" customWidth="1"/>
    <col min="6" max="6" width="3.5546875" customWidth="1"/>
    <col min="7" max="7" width="13" customWidth="1"/>
  </cols>
  <sheetData>
    <row r="1" spans="1:8" ht="15.6" x14ac:dyDescent="0.3">
      <c r="A1" s="43" t="s">
        <v>28</v>
      </c>
      <c r="B1" s="43"/>
      <c r="C1" s="43"/>
      <c r="D1" s="43"/>
      <c r="E1" s="43"/>
      <c r="F1" s="43"/>
      <c r="G1" s="43"/>
      <c r="H1" s="43"/>
    </row>
    <row r="2" spans="1:8" ht="15.75" customHeight="1" x14ac:dyDescent="0.25">
      <c r="A2" s="44" t="s">
        <v>40</v>
      </c>
      <c r="B2" s="44"/>
      <c r="C2" s="44"/>
      <c r="D2" s="44"/>
      <c r="E2" s="44"/>
      <c r="F2" s="44"/>
      <c r="G2" s="44"/>
      <c r="H2" s="44"/>
    </row>
    <row r="3" spans="1:8" ht="15.75" customHeight="1" x14ac:dyDescent="0.25">
      <c r="A3" s="44"/>
      <c r="B3" s="44"/>
      <c r="C3" s="44"/>
      <c r="D3" s="44"/>
      <c r="E3" s="44"/>
      <c r="F3" s="44"/>
      <c r="G3" s="44"/>
      <c r="H3" s="44"/>
    </row>
    <row r="4" spans="1:8" ht="4.2" hidden="1" customHeight="1" x14ac:dyDescent="0.25">
      <c r="A4" s="44"/>
      <c r="B4" s="44"/>
      <c r="C4" s="44"/>
      <c r="D4" s="44"/>
      <c r="E4" s="44"/>
      <c r="F4" s="44"/>
      <c r="G4" s="44"/>
      <c r="H4" s="44"/>
    </row>
    <row r="5" spans="1:8" ht="12.75" customHeight="1" thickBot="1" x14ac:dyDescent="0.3">
      <c r="A5" s="3"/>
      <c r="B5" s="3"/>
      <c r="C5" s="3"/>
      <c r="D5" s="3"/>
      <c r="E5" s="3"/>
      <c r="F5" s="3"/>
      <c r="G5" s="3"/>
      <c r="H5" s="3"/>
    </row>
    <row r="6" spans="1:8" ht="12.75" customHeight="1" thickBot="1" x14ac:dyDescent="0.3">
      <c r="A6" s="40" t="s">
        <v>9</v>
      </c>
      <c r="B6" s="40"/>
      <c r="C6" s="20"/>
      <c r="D6" s="3"/>
      <c r="E6" s="49"/>
      <c r="F6" s="49"/>
      <c r="G6" s="49"/>
      <c r="H6" s="3"/>
    </row>
    <row r="7" spans="1:8" ht="13.8" thickBot="1" x14ac:dyDescent="0.3">
      <c r="A7" s="1"/>
      <c r="B7" s="1"/>
      <c r="C7" s="1"/>
    </row>
    <row r="8" spans="1:8" ht="13.8" thickBot="1" x14ac:dyDescent="0.3">
      <c r="A8" s="36" t="s">
        <v>10</v>
      </c>
      <c r="B8" s="36"/>
      <c r="C8" s="17"/>
    </row>
    <row r="9" spans="1:8" ht="13.8" thickBot="1" x14ac:dyDescent="0.3">
      <c r="A9" s="1"/>
      <c r="B9" s="1"/>
      <c r="C9" s="1"/>
    </row>
    <row r="10" spans="1:8" ht="13.8" thickBot="1" x14ac:dyDescent="0.3">
      <c r="A10" s="36" t="s">
        <v>11</v>
      </c>
      <c r="B10" s="36"/>
      <c r="C10" s="17"/>
    </row>
    <row r="11" spans="1:8" ht="13.8" thickBot="1" x14ac:dyDescent="0.3">
      <c r="A11" s="1"/>
      <c r="B11" s="1"/>
      <c r="C11" s="1"/>
    </row>
    <row r="12" spans="1:8" ht="13.8" thickBot="1" x14ac:dyDescent="0.3">
      <c r="A12" s="36" t="s">
        <v>12</v>
      </c>
      <c r="B12" s="36"/>
      <c r="C12" s="17"/>
    </row>
    <row r="13" spans="1:8" x14ac:dyDescent="0.25">
      <c r="A13" s="1"/>
      <c r="B13" s="1"/>
      <c r="C13" s="1"/>
    </row>
    <row r="14" spans="1:8" x14ac:dyDescent="0.25">
      <c r="A14" s="36" t="s">
        <v>13</v>
      </c>
      <c r="B14" s="36"/>
      <c r="C14" s="6">
        <f>C12/7.5</f>
        <v>0</v>
      </c>
      <c r="F14" s="7"/>
    </row>
    <row r="15" spans="1:8" ht="13.8" thickBot="1" x14ac:dyDescent="0.3">
      <c r="A15" s="37" t="s">
        <v>25</v>
      </c>
      <c r="B15" s="37"/>
      <c r="C15" s="1"/>
      <c r="E15" s="50" t="s">
        <v>14</v>
      </c>
      <c r="F15" s="50"/>
      <c r="G15" s="50"/>
    </row>
    <row r="16" spans="1:8" x14ac:dyDescent="0.25">
      <c r="A16" s="1"/>
      <c r="B16" s="1"/>
      <c r="C16" s="1"/>
      <c r="D16" s="7"/>
      <c r="E16" s="7"/>
      <c r="F16" s="9"/>
      <c r="G16" s="12"/>
    </row>
    <row r="17" spans="1:8" x14ac:dyDescent="0.25">
      <c r="A17" s="36" t="s">
        <v>1</v>
      </c>
      <c r="B17" s="36"/>
      <c r="C17" s="4">
        <f>2.5*C14</f>
        <v>0</v>
      </c>
      <c r="D17" s="7"/>
      <c r="E17" s="8"/>
      <c r="F17" s="7"/>
      <c r="G17" s="11">
        <f>C17</f>
        <v>0</v>
      </c>
    </row>
    <row r="18" spans="1:8" x14ac:dyDescent="0.25">
      <c r="A18" s="37" t="s">
        <v>16</v>
      </c>
      <c r="B18" s="37"/>
      <c r="C18" s="37"/>
      <c r="D18" s="7"/>
      <c r="E18" s="14">
        <f>C23</f>
        <v>0</v>
      </c>
      <c r="F18" s="7"/>
      <c r="G18" s="12"/>
    </row>
    <row r="19" spans="1:8" x14ac:dyDescent="0.25">
      <c r="A19" s="1"/>
      <c r="B19" s="1"/>
      <c r="C19" s="1"/>
      <c r="D19" s="7"/>
      <c r="E19" s="8"/>
      <c r="F19" s="7"/>
      <c r="G19" s="12"/>
    </row>
    <row r="20" spans="1:8" x14ac:dyDescent="0.25">
      <c r="A20" s="42" t="s">
        <v>0</v>
      </c>
      <c r="B20" s="42"/>
      <c r="C20" s="4">
        <f>C17*1.5</f>
        <v>0</v>
      </c>
      <c r="D20" s="7"/>
      <c r="E20" s="8"/>
      <c r="F20" s="10"/>
      <c r="G20" s="12"/>
    </row>
    <row r="21" spans="1:8" x14ac:dyDescent="0.25">
      <c r="A21" s="41" t="s">
        <v>17</v>
      </c>
      <c r="B21" s="41"/>
      <c r="C21" s="1"/>
      <c r="D21" s="7"/>
      <c r="E21" s="8"/>
      <c r="F21" s="7"/>
      <c r="G21" s="12"/>
    </row>
    <row r="22" spans="1:8" x14ac:dyDescent="0.25">
      <c r="A22" s="2"/>
      <c r="B22" s="2"/>
      <c r="C22" s="1"/>
      <c r="D22" s="7"/>
      <c r="E22" s="8"/>
      <c r="F22" s="7"/>
      <c r="G22" s="12"/>
    </row>
    <row r="23" spans="1:8" x14ac:dyDescent="0.25">
      <c r="A23" s="42" t="s">
        <v>2</v>
      </c>
      <c r="B23" s="42"/>
      <c r="C23" s="4">
        <f>C17*0.7</f>
        <v>0</v>
      </c>
      <c r="D23" s="7"/>
      <c r="E23" s="15">
        <f>C12</f>
        <v>0</v>
      </c>
      <c r="F23" s="7"/>
      <c r="G23" s="12"/>
    </row>
    <row r="24" spans="1:8" x14ac:dyDescent="0.25">
      <c r="A24" s="41" t="s">
        <v>18</v>
      </c>
      <c r="B24" s="41"/>
      <c r="C24" s="1"/>
      <c r="D24" s="7"/>
      <c r="E24" s="8"/>
      <c r="F24" s="7"/>
      <c r="G24" s="12"/>
    </row>
    <row r="25" spans="1:8" x14ac:dyDescent="0.25">
      <c r="A25" s="2"/>
      <c r="B25" s="2"/>
      <c r="C25" s="1"/>
      <c r="D25" s="7"/>
      <c r="E25" s="8"/>
      <c r="F25" s="7"/>
      <c r="G25" s="13">
        <f>C26</f>
        <v>0</v>
      </c>
    </row>
    <row r="26" spans="1:8" x14ac:dyDescent="0.25">
      <c r="A26" s="42" t="s">
        <v>3</v>
      </c>
      <c r="B26" s="42"/>
      <c r="C26" s="4">
        <f>C12-C23</f>
        <v>0</v>
      </c>
      <c r="D26" s="7"/>
      <c r="E26" s="8"/>
      <c r="F26" s="7"/>
      <c r="G26" s="12"/>
    </row>
    <row r="27" spans="1:8" ht="15.6" x14ac:dyDescent="0.35">
      <c r="A27" s="41" t="s">
        <v>19</v>
      </c>
      <c r="B27" s="41"/>
      <c r="C27" s="1"/>
      <c r="D27" s="7"/>
      <c r="E27" s="8"/>
      <c r="F27" s="7"/>
      <c r="G27" s="12"/>
    </row>
    <row r="28" spans="1:8" x14ac:dyDescent="0.25">
      <c r="A28" s="2"/>
      <c r="B28" s="2"/>
      <c r="C28" s="1"/>
      <c r="D28" s="7"/>
      <c r="E28" s="8"/>
      <c r="F28" s="7"/>
      <c r="G28" s="12"/>
    </row>
    <row r="29" spans="1:8" x14ac:dyDescent="0.25">
      <c r="A29" s="42" t="s">
        <v>4</v>
      </c>
      <c r="B29" s="42"/>
      <c r="C29" s="5">
        <f>0.3405*C8*C14^2</f>
        <v>0</v>
      </c>
      <c r="D29" s="7"/>
      <c r="E29" s="8"/>
      <c r="F29" s="7"/>
      <c r="G29" s="12"/>
    </row>
    <row r="30" spans="1:8" ht="15.6" thickBot="1" x14ac:dyDescent="0.3">
      <c r="A30" s="41" t="s">
        <v>20</v>
      </c>
      <c r="B30" s="41"/>
      <c r="C30" s="1"/>
      <c r="D30" s="7"/>
      <c r="E30" s="18" t="s">
        <v>15</v>
      </c>
      <c r="F30" s="21"/>
      <c r="G30" s="12"/>
      <c r="H30" s="7"/>
    </row>
    <row r="31" spans="1:8" ht="13.8" thickBot="1" x14ac:dyDescent="0.3">
      <c r="A31" s="1"/>
      <c r="B31" s="1"/>
      <c r="C31" s="1"/>
      <c r="E31" s="46"/>
      <c r="F31" s="47"/>
      <c r="G31" s="48"/>
      <c r="H31" s="16"/>
    </row>
    <row r="32" spans="1:8" x14ac:dyDescent="0.25">
      <c r="A32" s="36" t="s">
        <v>5</v>
      </c>
      <c r="B32" s="36"/>
      <c r="C32" s="4">
        <f>C26*C29</f>
        <v>0</v>
      </c>
      <c r="E32" s="45" t="s">
        <v>8</v>
      </c>
      <c r="F32" s="45"/>
      <c r="G32" s="45"/>
    </row>
    <row r="33" spans="1:8" x14ac:dyDescent="0.25">
      <c r="A33" s="37" t="s">
        <v>21</v>
      </c>
      <c r="B33" s="37"/>
      <c r="C33" s="1"/>
    </row>
    <row r="34" spans="1:8" ht="13.8" thickBot="1" x14ac:dyDescent="0.3">
      <c r="A34" s="1"/>
      <c r="B34" s="1"/>
      <c r="C34" s="1"/>
    </row>
    <row r="35" spans="1:8" ht="16.2" thickTop="1" x14ac:dyDescent="0.25">
      <c r="A35" s="36" t="s">
        <v>6</v>
      </c>
      <c r="B35" s="36"/>
      <c r="C35" s="34" t="e">
        <f>C32/(C17*C20*C12/27)</f>
        <v>#DIV/0!</v>
      </c>
      <c r="E35" s="24" t="s">
        <v>38</v>
      </c>
      <c r="F35" s="25"/>
      <c r="G35" s="26"/>
    </row>
    <row r="36" spans="1:8" ht="15" x14ac:dyDescent="0.25">
      <c r="A36" s="37" t="s">
        <v>22</v>
      </c>
      <c r="B36" s="37"/>
      <c r="C36" s="1"/>
      <c r="E36" s="27"/>
      <c r="F36" s="7"/>
      <c r="G36" s="28"/>
    </row>
    <row r="37" spans="1:8" x14ac:dyDescent="0.25">
      <c r="A37" s="1"/>
      <c r="B37" s="1"/>
      <c r="C37" s="1"/>
      <c r="E37" s="29" t="s">
        <v>32</v>
      </c>
      <c r="F37" s="7"/>
      <c r="G37" s="30" t="s">
        <v>35</v>
      </c>
    </row>
    <row r="38" spans="1:8" x14ac:dyDescent="0.25">
      <c r="A38" s="36" t="s">
        <v>7</v>
      </c>
      <c r="B38" s="36"/>
      <c r="C38" s="35" t="e">
        <f>C10/(C32^0.5)</f>
        <v>#DIV/0!</v>
      </c>
      <c r="E38" s="29" t="s">
        <v>33</v>
      </c>
      <c r="F38" s="7"/>
      <c r="G38" s="30" t="s">
        <v>36</v>
      </c>
    </row>
    <row r="39" spans="1:8" ht="15.6" thickBot="1" x14ac:dyDescent="0.3">
      <c r="A39" s="37" t="s">
        <v>24</v>
      </c>
      <c r="B39" s="37"/>
      <c r="C39" s="1"/>
      <c r="E39" s="31" t="s">
        <v>34</v>
      </c>
      <c r="F39" s="32"/>
      <c r="G39" s="33" t="s">
        <v>37</v>
      </c>
    </row>
    <row r="40" spans="1:8" ht="13.8" thickTop="1" x14ac:dyDescent="0.25">
      <c r="A40" s="1"/>
      <c r="B40" s="1"/>
      <c r="C40" s="1"/>
    </row>
    <row r="41" spans="1:8" x14ac:dyDescent="0.25">
      <c r="A41" s="36" t="s">
        <v>29</v>
      </c>
      <c r="B41" s="36"/>
      <c r="C41" s="34" t="e">
        <f>438*C38^(-1.52)</f>
        <v>#DIV/0!</v>
      </c>
    </row>
    <row r="42" spans="1:8" ht="15" x14ac:dyDescent="0.25">
      <c r="A42" s="37" t="s">
        <v>23</v>
      </c>
      <c r="B42" s="37"/>
    </row>
    <row r="43" spans="1:8" x14ac:dyDescent="0.25">
      <c r="A43" s="22"/>
      <c r="B43" s="22"/>
    </row>
    <row r="44" spans="1:8" x14ac:dyDescent="0.25">
      <c r="A44" s="22" t="s">
        <v>30</v>
      </c>
      <c r="B44" s="22"/>
      <c r="C44" s="34" t="e">
        <f>119*C38^(-1.52)</f>
        <v>#DIV/0!</v>
      </c>
    </row>
    <row r="45" spans="1:8" ht="15.6" x14ac:dyDescent="0.25">
      <c r="A45" s="23" t="s">
        <v>31</v>
      </c>
    </row>
    <row r="46" spans="1:8" x14ac:dyDescent="0.25">
      <c r="A46" s="23"/>
    </row>
    <row r="47" spans="1:8" ht="14.25" customHeight="1" x14ac:dyDescent="0.25">
      <c r="A47" s="38" t="s">
        <v>27</v>
      </c>
      <c r="B47" s="39"/>
      <c r="C47" s="39"/>
      <c r="D47" s="39"/>
      <c r="E47" s="39"/>
      <c r="F47" s="39"/>
      <c r="G47" s="39"/>
      <c r="H47" s="19"/>
    </row>
    <row r="48" spans="1:8" x14ac:dyDescent="0.25">
      <c r="A48" s="39" t="s">
        <v>26</v>
      </c>
      <c r="B48" s="39"/>
      <c r="C48" s="39"/>
      <c r="D48" s="39"/>
      <c r="E48" s="39"/>
      <c r="F48" s="39"/>
      <c r="G48" s="19"/>
      <c r="H48" s="19"/>
    </row>
    <row r="49" spans="1:8" x14ac:dyDescent="0.25">
      <c r="A49" s="40" t="s">
        <v>39</v>
      </c>
      <c r="B49" s="39"/>
      <c r="C49" s="39"/>
      <c r="D49" s="39"/>
      <c r="E49" s="39"/>
      <c r="F49" s="39"/>
      <c r="G49" s="19"/>
      <c r="H49" s="19"/>
    </row>
    <row r="50" spans="1:8" x14ac:dyDescent="0.25">
      <c r="A50" s="39"/>
      <c r="B50" s="39"/>
      <c r="C50" s="39"/>
      <c r="D50" s="39"/>
      <c r="E50" s="39"/>
      <c r="F50" s="39"/>
      <c r="G50" s="39"/>
      <c r="H50" s="19"/>
    </row>
    <row r="51" spans="1:8" x14ac:dyDescent="0.25">
      <c r="A51" s="36"/>
      <c r="B51" s="36"/>
      <c r="C51" s="36"/>
      <c r="D51" s="36"/>
      <c r="E51" s="36"/>
      <c r="F51" s="36"/>
      <c r="G51" s="36"/>
    </row>
    <row r="52" spans="1:8" x14ac:dyDescent="0.25">
      <c r="A52" s="36"/>
      <c r="B52" s="36"/>
      <c r="C52" s="36"/>
      <c r="D52" s="36"/>
      <c r="E52" s="36"/>
      <c r="F52" s="36"/>
      <c r="G52" s="36"/>
    </row>
  </sheetData>
  <mergeCells count="36">
    <mergeCell ref="E32:G32"/>
    <mergeCell ref="E31:G31"/>
    <mergeCell ref="A15:B15"/>
    <mergeCell ref="E6:G6"/>
    <mergeCell ref="E15:G15"/>
    <mergeCell ref="A17:B17"/>
    <mergeCell ref="A18:C18"/>
    <mergeCell ref="A20:B20"/>
    <mergeCell ref="A21:B21"/>
    <mergeCell ref="A23:B23"/>
    <mergeCell ref="A1:H1"/>
    <mergeCell ref="A2:H4"/>
    <mergeCell ref="A14:B14"/>
    <mergeCell ref="A6:B6"/>
    <mergeCell ref="A12:B12"/>
    <mergeCell ref="A8:B8"/>
    <mergeCell ref="A10:B10"/>
    <mergeCell ref="A41:B41"/>
    <mergeCell ref="A24:B24"/>
    <mergeCell ref="A26:B26"/>
    <mergeCell ref="A27:B27"/>
    <mergeCell ref="A29:B29"/>
    <mergeCell ref="A30:B30"/>
    <mergeCell ref="A32:B32"/>
    <mergeCell ref="A33:B33"/>
    <mergeCell ref="A35:B35"/>
    <mergeCell ref="A36:B36"/>
    <mergeCell ref="A38:B38"/>
    <mergeCell ref="A39:B39"/>
    <mergeCell ref="A51:G51"/>
    <mergeCell ref="A52:G52"/>
    <mergeCell ref="A42:B42"/>
    <mergeCell ref="A47:G47"/>
    <mergeCell ref="A48:F48"/>
    <mergeCell ref="A49:F49"/>
    <mergeCell ref="A50:G50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BDRT</vt:lpstr>
      <vt:lpstr>Sheet2</vt:lpstr>
      <vt:lpstr>Sheet3</vt:lpstr>
    </vt:vector>
  </TitlesOfParts>
  <Company>Department of the Interior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Gatano Iannacchione, OSM</dc:creator>
  <cp:lastModifiedBy>Eltschlager, Kenneth K. "Ken"</cp:lastModifiedBy>
  <cp:lastPrinted>2007-05-29T17:16:17Z</cp:lastPrinted>
  <dcterms:created xsi:type="dcterms:W3CDTF">2007-05-17T17:48:26Z</dcterms:created>
  <dcterms:modified xsi:type="dcterms:W3CDTF">2022-02-10T12:08:40Z</dcterms:modified>
</cp:coreProperties>
</file>